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'1'!$A$1:$I$50</definedName>
  </definedNames>
  <calcPr calcId="124519"/>
</workbook>
</file>

<file path=xl/calcChain.xml><?xml version="1.0" encoding="utf-8"?>
<calcChain xmlns="http://schemas.openxmlformats.org/spreadsheetml/2006/main">
  <c r="A26" i="4"/>
  <c r="H20"/>
  <c r="H19"/>
  <c r="H18"/>
  <c r="H17"/>
  <c r="H16"/>
  <c r="H13"/>
  <c r="H12"/>
  <c r="H11"/>
  <c r="H10"/>
  <c r="H9"/>
  <c r="H8"/>
  <c r="H7"/>
  <c r="H6"/>
  <c r="H14" l="1"/>
  <c r="H42" l="1"/>
  <c r="H45" l="1"/>
  <c r="H44"/>
  <c r="H43"/>
  <c r="H41" l="1"/>
  <c r="H40"/>
  <c r="H37"/>
  <c r="H36"/>
  <c r="H35"/>
  <c r="H34"/>
  <c r="H33"/>
  <c r="H32"/>
  <c r="H31"/>
  <c r="H30"/>
  <c r="H38" l="1"/>
</calcChain>
</file>

<file path=xl/sharedStrings.xml><?xml version="1.0" encoding="utf-8"?>
<sst xmlns="http://schemas.openxmlformats.org/spreadsheetml/2006/main" count="192" uniqueCount="76">
  <si>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</si>
  <si>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</si>
  <si>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</si>
  <si>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</si>
  <si>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</si>
  <si>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</si>
  <si>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</si>
  <si>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</si>
  <si>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</si>
  <si>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</si>
  <si>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</si>
  <si>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</si>
  <si>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</si>
  <si>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</si>
  <si>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</si>
  <si>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</si>
  <si>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</si>
  <si>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</si>
  <si>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</si>
  <si>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</si>
  <si>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</si>
  <si>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</si>
  <si>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</si>
  <si>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</si>
  <si>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</si>
  <si>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</si>
  <si>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</si>
  <si>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</si>
  <si>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</si>
  <si>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</si>
  <si>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</si>
  <si>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</si>
  <si>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</si>
  <si>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</si>
  <si>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</si>
  <si>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</si>
  <si>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</si>
  <si>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</si>
  <si>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</si>
  <si>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</si>
  <si>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</si>
  <si>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</si>
  <si>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</si>
  <si>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</si>
  <si>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</si>
  <si>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</si>
  <si>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</si>
  <si>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</si>
  <si>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</si>
  <si>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</si>
  <si>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</si>
  <si>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</si>
  <si>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</si>
  <si>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</si>
  <si>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</si>
  <si>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</si>
  <si>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</si>
  <si>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</si>
  <si>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</si>
  <si>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</si>
  <si>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</si>
  <si>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</si>
  <si>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</si>
  <si>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</si>
  <si>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</si>
  <si>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</si>
  <si>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</si>
  <si>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</si>
  <si>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</si>
  <si>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r>
      <t xml:space="preserve">Earth work for road embankment from borrow pits including laying in 6" layers clod-breaking, dressing and compacting etc complete lead up to 100 ft and lift up to  5.0 in ordinary soil.
</t>
    </r>
    <r>
      <rPr>
        <b/>
        <sz val="10"/>
        <color theme="1"/>
        <rFont val="Arial Narrow"/>
        <family val="2"/>
      </rPr>
      <t>Compacting up to 85% modified AASHO density (With Lead)</t>
    </r>
  </si>
  <si>
    <t>Compacting up to 95-100% modified AASHO density (With Lead)</t>
  </si>
  <si>
    <t>Preparing Sub-base course by supplying and spreading stone metal of approved quality from approved quarry, properly graded to maximum size 1 1/2" gauge in required thickness of 6” in 2 layers of 3” each to proper camber and grade including supplying and spreading 10 cft of screening  having plasticity index not more than 6% suitable quality, watering, rolling and compacting achieve 98-100% density as per modified AASHO specifications. Rate includes all cost of materials T&amp;P labour and carriage to site of work.</t>
  </si>
  <si>
    <t xml:space="preserve"> Add difference in cost of Bitumen</t>
  </si>
  <si>
    <t>(26) CONSTRUCTION OF ROAD FROM KHUDABAD MINOR ROAD TO VILLAGE PAROO JO KHOOH SOGI MUHALLA MILE 0/0-0/1+125'.</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</si>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</sst>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10" fillId="0" borderId="7" xfId="0" applyFont="1" applyBorder="1" applyAlignment="1">
      <alignment horizontal="justify" vertical="top" wrapText="1"/>
    </xf>
    <xf numFmtId="0" fontId="5" fillId="0" borderId="0" xfId="0" applyFont="1" applyAlignment="1">
      <alignment horizontal="lef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50"/>
  <sheetViews>
    <sheetView tabSelected="1" view="pageBreakPreview" topLeftCell="A32" zoomScaleSheetLayoutView="100" workbookViewId="0">
      <selection activeCell="C50" sqref="C50:H5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15.75" customHeight="1">
      <c r="A1" s="56" t="s">
        <v>0</v>
      </c>
      <c r="B1" s="56"/>
      <c r="C1" s="56"/>
      <c r="D1" s="56"/>
      <c r="E1" s="56"/>
      <c r="F1" s="56"/>
      <c r="G1" s="56"/>
      <c r="H1" s="56"/>
      <c r="I1" s="56"/>
    </row>
    <row r="2" spans="1:9" ht="33.75" customHeight="1">
      <c r="A2" s="57" t="s">
        <v>73</v>
      </c>
      <c r="B2" s="57"/>
      <c r="C2" s="57"/>
      <c r="D2" s="57"/>
      <c r="E2" s="57"/>
      <c r="F2" s="57"/>
      <c r="G2" s="57"/>
      <c r="H2" s="57"/>
      <c r="I2" s="57"/>
    </row>
    <row r="3" spans="1:9" ht="15.75" customHeight="1" thickBot="1">
      <c r="A3" s="60" t="s">
        <v>26</v>
      </c>
      <c r="B3" s="60"/>
      <c r="C3" s="60"/>
      <c r="D3" s="60"/>
      <c r="E3" s="60"/>
      <c r="F3" s="60"/>
      <c r="G3" s="60"/>
      <c r="H3" s="60"/>
      <c r="I3" s="60"/>
    </row>
    <row r="4" spans="1:9" s="2" customFormat="1" ht="18.75" customHeight="1" thickTop="1" thickBot="1">
      <c r="A4" s="49" t="s">
        <v>1</v>
      </c>
      <c r="B4" s="49" t="s">
        <v>2</v>
      </c>
      <c r="C4" s="61" t="s">
        <v>3</v>
      </c>
      <c r="D4" s="61"/>
      <c r="E4" s="58" t="s">
        <v>4</v>
      </c>
      <c r="F4" s="59"/>
      <c r="G4" s="49" t="s">
        <v>5</v>
      </c>
      <c r="H4" s="58" t="s">
        <v>6</v>
      </c>
      <c r="I4" s="59"/>
    </row>
    <row r="5" spans="1:9" s="2" customFormat="1" ht="5.25" customHeight="1" thickTop="1">
      <c r="A5" s="3"/>
      <c r="B5" s="3"/>
      <c r="C5" s="3"/>
      <c r="D5" s="3"/>
      <c r="E5" s="3"/>
      <c r="F5" s="3"/>
      <c r="G5" s="3"/>
      <c r="H5" s="3"/>
      <c r="I5" s="3"/>
    </row>
    <row r="6" spans="1:9" ht="53.25" customHeight="1">
      <c r="A6" s="18" t="s">
        <v>7</v>
      </c>
      <c r="B6" s="17" t="s">
        <v>69</v>
      </c>
      <c r="C6" s="14">
        <v>53500</v>
      </c>
      <c r="D6" s="15" t="s">
        <v>8</v>
      </c>
      <c r="E6" s="19" t="s">
        <v>36</v>
      </c>
      <c r="F6" s="20">
        <v>3656.23</v>
      </c>
      <c r="G6" s="15" t="s">
        <v>9</v>
      </c>
      <c r="H6" s="16">
        <f>C6*F6/1000</f>
        <v>195608.30499999999</v>
      </c>
      <c r="I6" s="15" t="s">
        <v>10</v>
      </c>
    </row>
    <row r="7" spans="1:9" ht="17.25" customHeight="1">
      <c r="A7" s="18"/>
      <c r="B7" s="50" t="s">
        <v>70</v>
      </c>
      <c r="C7" s="14">
        <v>12900</v>
      </c>
      <c r="D7" s="15" t="s">
        <v>8</v>
      </c>
      <c r="E7" s="19" t="s">
        <v>36</v>
      </c>
      <c r="F7" s="20">
        <v>6190.17</v>
      </c>
      <c r="G7" s="15" t="s">
        <v>9</v>
      </c>
      <c r="H7" s="16">
        <f>C7*F7/1000</f>
        <v>79853.192999999999</v>
      </c>
      <c r="I7" s="15" t="s">
        <v>10</v>
      </c>
    </row>
    <row r="8" spans="1:9" ht="103.5" customHeight="1">
      <c r="A8" s="18" t="s">
        <v>11</v>
      </c>
      <c r="B8" s="17" t="s">
        <v>71</v>
      </c>
      <c r="C8" s="14">
        <v>4800</v>
      </c>
      <c r="D8" s="15" t="s">
        <v>8</v>
      </c>
      <c r="E8" s="14" t="s">
        <v>36</v>
      </c>
      <c r="F8" s="20">
        <v>13364.46</v>
      </c>
      <c r="G8" s="15" t="s">
        <v>38</v>
      </c>
      <c r="H8" s="16">
        <f t="shared" ref="H8:H10" si="0">C8*F8/100</f>
        <v>641494.07999999996</v>
      </c>
      <c r="I8" s="15" t="s">
        <v>10</v>
      </c>
    </row>
    <row r="9" spans="1:9" ht="51.75" customHeight="1">
      <c r="A9" s="18" t="s">
        <v>12</v>
      </c>
      <c r="B9" s="17" t="s">
        <v>28</v>
      </c>
      <c r="C9" s="14">
        <v>1600</v>
      </c>
      <c r="D9" s="15" t="s">
        <v>13</v>
      </c>
      <c r="E9" s="14" t="s">
        <v>36</v>
      </c>
      <c r="F9" s="20">
        <v>2761.22</v>
      </c>
      <c r="G9" s="15" t="s">
        <v>37</v>
      </c>
      <c r="H9" s="16">
        <f t="shared" si="0"/>
        <v>44179.519999999997</v>
      </c>
      <c r="I9" s="15" t="s">
        <v>10</v>
      </c>
    </row>
    <row r="10" spans="1:9" ht="117.75" customHeight="1">
      <c r="A10" s="18" t="s">
        <v>14</v>
      </c>
      <c r="B10" s="17" t="s">
        <v>29</v>
      </c>
      <c r="C10" s="14">
        <v>2400</v>
      </c>
      <c r="D10" s="15" t="s">
        <v>8</v>
      </c>
      <c r="E10" s="14" t="s">
        <v>36</v>
      </c>
      <c r="F10" s="20">
        <v>14411.04</v>
      </c>
      <c r="G10" s="15" t="s">
        <v>38</v>
      </c>
      <c r="H10" s="16">
        <f t="shared" si="0"/>
        <v>345864.96000000002</v>
      </c>
      <c r="I10" s="15" t="s">
        <v>10</v>
      </c>
    </row>
    <row r="11" spans="1:9" ht="54" customHeight="1">
      <c r="A11" s="18" t="s">
        <v>15</v>
      </c>
      <c r="B11" s="17" t="s">
        <v>30</v>
      </c>
      <c r="C11" s="14">
        <v>9600</v>
      </c>
      <c r="D11" s="15" t="s">
        <v>16</v>
      </c>
      <c r="E11" s="14" t="s">
        <v>36</v>
      </c>
      <c r="F11" s="20">
        <v>1620.67</v>
      </c>
      <c r="G11" s="15" t="s">
        <v>27</v>
      </c>
      <c r="H11" s="16">
        <f>C11*F11/100</f>
        <v>155584.32000000001</v>
      </c>
      <c r="I11" s="15" t="s">
        <v>10</v>
      </c>
    </row>
    <row r="12" spans="1:9" ht="78.75" customHeight="1">
      <c r="A12" s="18" t="s">
        <v>17</v>
      </c>
      <c r="B12" s="17" t="s">
        <v>74</v>
      </c>
      <c r="C12" s="14">
        <v>9600</v>
      </c>
      <c r="D12" s="15" t="s">
        <v>16</v>
      </c>
      <c r="E12" s="14" t="s">
        <v>36</v>
      </c>
      <c r="F12" s="20">
        <v>4521.25</v>
      </c>
      <c r="G12" s="15" t="s">
        <v>27</v>
      </c>
      <c r="H12" s="16">
        <f>C12*F12/100</f>
        <v>434040</v>
      </c>
      <c r="I12" s="15" t="s">
        <v>10</v>
      </c>
    </row>
    <row r="13" spans="1:9" ht="39" customHeight="1" thickBot="1">
      <c r="A13" s="18" t="s">
        <v>18</v>
      </c>
      <c r="B13" s="17" t="s">
        <v>63</v>
      </c>
      <c r="C13" s="23">
        <v>8000</v>
      </c>
      <c r="D13" s="24" t="s">
        <v>8</v>
      </c>
      <c r="E13" s="23" t="s">
        <v>36</v>
      </c>
      <c r="F13" s="25">
        <v>2208.37</v>
      </c>
      <c r="G13" s="24" t="s">
        <v>64</v>
      </c>
      <c r="H13" s="26">
        <f>C13*F13/1000</f>
        <v>17666.96</v>
      </c>
      <c r="I13" s="24" t="s">
        <v>10</v>
      </c>
    </row>
    <row r="14" spans="1:9" ht="13.5" thickBot="1">
      <c r="A14" s="6"/>
      <c r="B14" s="7"/>
      <c r="C14" s="53" t="s">
        <v>19</v>
      </c>
      <c r="D14" s="54"/>
      <c r="E14" s="54"/>
      <c r="F14" s="54"/>
      <c r="G14" s="55"/>
      <c r="H14" s="27">
        <f>SUM(H6:H13)</f>
        <v>1914291.338</v>
      </c>
      <c r="I14" s="28" t="s">
        <v>10</v>
      </c>
    </row>
    <row r="15" spans="1:9" ht="6.75" customHeight="1">
      <c r="A15" s="6"/>
      <c r="B15" s="7"/>
      <c r="C15" s="12"/>
      <c r="D15" s="12"/>
      <c r="E15" s="12"/>
      <c r="F15" s="12"/>
      <c r="G15" s="12"/>
      <c r="H15" s="8"/>
      <c r="I15" s="9"/>
    </row>
    <row r="16" spans="1:9" ht="16.5" customHeight="1">
      <c r="A16" s="18" t="s">
        <v>34</v>
      </c>
      <c r="B16" s="29" t="s">
        <v>72</v>
      </c>
      <c r="C16" s="30">
        <v>4.16</v>
      </c>
      <c r="D16" s="31" t="s">
        <v>31</v>
      </c>
      <c r="E16" s="30" t="s">
        <v>36</v>
      </c>
      <c r="F16" s="33">
        <v>81412</v>
      </c>
      <c r="G16" s="34" t="s">
        <v>33</v>
      </c>
      <c r="H16" s="32">
        <f>C16*F16</f>
        <v>338673.91999999998</v>
      </c>
      <c r="I16" s="31" t="s">
        <v>10</v>
      </c>
    </row>
    <row r="17" spans="1:9" ht="16.5" customHeight="1">
      <c r="A17" s="18" t="s">
        <v>35</v>
      </c>
      <c r="B17" s="29" t="s">
        <v>40</v>
      </c>
      <c r="C17" s="30">
        <v>6400</v>
      </c>
      <c r="D17" s="31" t="s">
        <v>32</v>
      </c>
      <c r="E17" s="30" t="s">
        <v>36</v>
      </c>
      <c r="F17" s="33">
        <v>6000</v>
      </c>
      <c r="G17" s="34" t="s">
        <v>39</v>
      </c>
      <c r="H17" s="32">
        <f>C17*F17/1000</f>
        <v>38400</v>
      </c>
      <c r="I17" s="31" t="s">
        <v>10</v>
      </c>
    </row>
    <row r="18" spans="1:9" ht="16.5" customHeight="1">
      <c r="A18" s="18" t="s">
        <v>42</v>
      </c>
      <c r="B18" s="29" t="s">
        <v>65</v>
      </c>
      <c r="C18" s="30">
        <v>384</v>
      </c>
      <c r="D18" s="31" t="s">
        <v>8</v>
      </c>
      <c r="E18" s="30" t="s">
        <v>36</v>
      </c>
      <c r="F18" s="33">
        <v>1725</v>
      </c>
      <c r="G18" s="34" t="s">
        <v>38</v>
      </c>
      <c r="H18" s="32">
        <f>C18*F18/100</f>
        <v>6624</v>
      </c>
      <c r="I18" s="31" t="s">
        <v>10</v>
      </c>
    </row>
    <row r="19" spans="1:9" ht="16.5" customHeight="1">
      <c r="A19" s="18" t="s">
        <v>43</v>
      </c>
      <c r="B19" s="29" t="s">
        <v>66</v>
      </c>
      <c r="C19" s="30">
        <v>960</v>
      </c>
      <c r="D19" s="31" t="s">
        <v>8</v>
      </c>
      <c r="E19" s="30" t="s">
        <v>36</v>
      </c>
      <c r="F19" s="33">
        <v>1725</v>
      </c>
      <c r="G19" s="34" t="s">
        <v>38</v>
      </c>
      <c r="H19" s="32">
        <f>C19*F19/100</f>
        <v>16560</v>
      </c>
      <c r="I19" s="31" t="s">
        <v>10</v>
      </c>
    </row>
    <row r="20" spans="1:9" ht="16.5" customHeight="1">
      <c r="A20" s="18" t="s">
        <v>44</v>
      </c>
      <c r="B20" s="29" t="s">
        <v>41</v>
      </c>
      <c r="C20" s="22">
        <v>384</v>
      </c>
      <c r="D20" s="21" t="s">
        <v>8</v>
      </c>
      <c r="E20" s="22" t="s">
        <v>36</v>
      </c>
      <c r="F20" s="35">
        <v>736</v>
      </c>
      <c r="G20" s="36" t="s">
        <v>38</v>
      </c>
      <c r="H20" s="37">
        <f>C20*F20/100</f>
        <v>2826.24</v>
      </c>
      <c r="I20" s="21" t="s">
        <v>10</v>
      </c>
    </row>
    <row r="21" spans="1:9" ht="9" customHeight="1">
      <c r="A21" s="6"/>
      <c r="B21" s="38"/>
      <c r="C21" s="38"/>
      <c r="D21" s="38"/>
      <c r="E21" s="38"/>
      <c r="F21" s="38"/>
      <c r="G21" s="38"/>
      <c r="H21" s="8"/>
      <c r="I21" s="9"/>
    </row>
    <row r="22" spans="1:9" s="39" customFormat="1" ht="16.5" customHeight="1">
      <c r="A22" s="51" t="s">
        <v>46</v>
      </c>
      <c r="B22" s="51"/>
      <c r="C22" s="51"/>
      <c r="D22" s="51"/>
      <c r="E22" s="51"/>
      <c r="F22" s="51"/>
      <c r="G22" s="51"/>
      <c r="H22" s="51"/>
      <c r="I22" s="51"/>
    </row>
    <row r="23" spans="1:9" ht="31.5" customHeight="1">
      <c r="A23" s="10"/>
    </row>
    <row r="24" spans="1:9" s="43" customFormat="1" ht="36" customHeight="1">
      <c r="A24" s="40"/>
      <c r="B24" s="41" t="s">
        <v>20</v>
      </c>
      <c r="C24" s="52" t="s">
        <v>21</v>
      </c>
      <c r="D24" s="52"/>
      <c r="E24" s="52"/>
      <c r="F24" s="52"/>
      <c r="G24" s="52"/>
      <c r="H24" s="52"/>
      <c r="I24" s="42"/>
    </row>
    <row r="25" spans="1:9" ht="26.25" customHeight="1">
      <c r="A25" s="56" t="s">
        <v>0</v>
      </c>
      <c r="B25" s="56"/>
      <c r="C25" s="56"/>
      <c r="D25" s="56"/>
      <c r="E25" s="56"/>
      <c r="F25" s="56"/>
      <c r="G25" s="56"/>
      <c r="H25" s="56"/>
      <c r="I25" s="56"/>
    </row>
    <row r="26" spans="1:9" ht="37.5" customHeight="1">
      <c r="A26" s="57" t="str">
        <f>A2</f>
        <v>(26) CONSTRUCTION OF ROAD FROM KHUDABAD MINOR ROAD TO VILLAGE PAROO JO KHOOH SOGI MUHALLA MILE 0/0-0/1+125'.</v>
      </c>
      <c r="B26" s="57"/>
      <c r="C26" s="57"/>
      <c r="D26" s="57"/>
      <c r="E26" s="57"/>
      <c r="F26" s="57"/>
      <c r="G26" s="57"/>
      <c r="H26" s="57"/>
      <c r="I26" s="57"/>
    </row>
    <row r="27" spans="1:9" ht="32.25" customHeight="1" thickBot="1">
      <c r="A27" s="60" t="s">
        <v>75</v>
      </c>
      <c r="B27" s="60"/>
      <c r="C27" s="60"/>
      <c r="D27" s="60"/>
      <c r="E27" s="60"/>
      <c r="F27" s="60"/>
      <c r="G27" s="60"/>
      <c r="H27" s="60"/>
      <c r="I27" s="60"/>
    </row>
    <row r="28" spans="1:9" s="2" customFormat="1" ht="18.75" customHeight="1" thickTop="1" thickBot="1">
      <c r="A28" s="13" t="s">
        <v>1</v>
      </c>
      <c r="B28" s="13" t="s">
        <v>2</v>
      </c>
      <c r="C28" s="61" t="s">
        <v>3</v>
      </c>
      <c r="D28" s="61"/>
      <c r="E28" s="58" t="s">
        <v>4</v>
      </c>
      <c r="F28" s="59" t="s">
        <v>4</v>
      </c>
      <c r="G28" s="13" t="s">
        <v>5</v>
      </c>
      <c r="H28" s="58" t="s">
        <v>6</v>
      </c>
      <c r="I28" s="59"/>
    </row>
    <row r="29" spans="1:9" ht="12" customHeight="1" thickTop="1">
      <c r="A29" s="3"/>
      <c r="B29" s="3"/>
      <c r="C29" s="3"/>
      <c r="D29" s="3"/>
      <c r="E29" s="3"/>
      <c r="F29" s="3"/>
      <c r="G29" s="3"/>
      <c r="H29" s="3"/>
      <c r="I29" s="3"/>
    </row>
    <row r="30" spans="1:9" ht="54.75" customHeight="1">
      <c r="A30" s="18" t="s">
        <v>7</v>
      </c>
      <c r="B30" s="17" t="s">
        <v>47</v>
      </c>
      <c r="C30" s="14">
        <v>1056</v>
      </c>
      <c r="D30" s="15" t="s">
        <v>8</v>
      </c>
      <c r="E30" s="14" t="s">
        <v>36</v>
      </c>
      <c r="F30" s="20">
        <v>3176.25</v>
      </c>
      <c r="G30" s="15" t="s">
        <v>9</v>
      </c>
      <c r="H30" s="16">
        <f>C30*F30/1000</f>
        <v>3354.12</v>
      </c>
      <c r="I30" s="15" t="s">
        <v>10</v>
      </c>
    </row>
    <row r="31" spans="1:9" ht="26.25" customHeight="1">
      <c r="A31" s="18" t="s">
        <v>11</v>
      </c>
      <c r="B31" s="17" t="s">
        <v>49</v>
      </c>
      <c r="C31" s="14">
        <v>224</v>
      </c>
      <c r="D31" s="15" t="s">
        <v>8</v>
      </c>
      <c r="E31" s="14" t="s">
        <v>36</v>
      </c>
      <c r="F31" s="20">
        <v>9416.2800000000007</v>
      </c>
      <c r="G31" s="15" t="s">
        <v>38</v>
      </c>
      <c r="H31" s="16">
        <f>C31*F31/100</f>
        <v>21092.467200000003</v>
      </c>
      <c r="I31" s="15" t="s">
        <v>10</v>
      </c>
    </row>
    <row r="32" spans="1:9" ht="29.25" customHeight="1">
      <c r="A32" s="18" t="s">
        <v>12</v>
      </c>
      <c r="B32" s="17" t="s">
        <v>48</v>
      </c>
      <c r="C32" s="14">
        <v>374</v>
      </c>
      <c r="D32" s="15" t="s">
        <v>8</v>
      </c>
      <c r="E32" s="14" t="s">
        <v>36</v>
      </c>
      <c r="F32" s="20">
        <v>12501.41</v>
      </c>
      <c r="G32" s="15" t="s">
        <v>38</v>
      </c>
      <c r="H32" s="16">
        <f>C32*F32/100</f>
        <v>46755.273399999998</v>
      </c>
      <c r="I32" s="15" t="s">
        <v>10</v>
      </c>
    </row>
    <row r="33" spans="1:9" ht="29.25" customHeight="1">
      <c r="A33" s="18" t="s">
        <v>14</v>
      </c>
      <c r="B33" s="17" t="s">
        <v>51</v>
      </c>
      <c r="C33" s="14">
        <v>109</v>
      </c>
      <c r="D33" s="15" t="s">
        <v>16</v>
      </c>
      <c r="E33" s="14" t="s">
        <v>36</v>
      </c>
      <c r="F33" s="20">
        <v>3127.41</v>
      </c>
      <c r="G33" s="15" t="s">
        <v>27</v>
      </c>
      <c r="H33" s="16">
        <f>C33*F33/100</f>
        <v>3408.8769000000002</v>
      </c>
      <c r="I33" s="15" t="s">
        <v>10</v>
      </c>
    </row>
    <row r="34" spans="1:9" ht="44.25" customHeight="1">
      <c r="A34" s="18" t="s">
        <v>15</v>
      </c>
      <c r="B34" s="17" t="s">
        <v>52</v>
      </c>
      <c r="C34" s="14">
        <v>89</v>
      </c>
      <c r="D34" s="15" t="s">
        <v>8</v>
      </c>
      <c r="E34" s="14" t="s">
        <v>36</v>
      </c>
      <c r="F34" s="20">
        <v>14429.25</v>
      </c>
      <c r="G34" s="15" t="s">
        <v>38</v>
      </c>
      <c r="H34" s="16">
        <f>C34*F34/100</f>
        <v>12842.032499999999</v>
      </c>
      <c r="I34" s="15" t="s">
        <v>10</v>
      </c>
    </row>
    <row r="35" spans="1:9" ht="48" customHeight="1">
      <c r="A35" s="18" t="s">
        <v>17</v>
      </c>
      <c r="B35" s="17" t="s">
        <v>50</v>
      </c>
      <c r="C35" s="14">
        <v>5.67</v>
      </c>
      <c r="D35" s="15" t="s">
        <v>22</v>
      </c>
      <c r="E35" s="14" t="s">
        <v>36</v>
      </c>
      <c r="F35" s="20">
        <v>4820.2</v>
      </c>
      <c r="G35" s="15" t="s">
        <v>24</v>
      </c>
      <c r="H35" s="16">
        <f>C35*F35</f>
        <v>27330.534</v>
      </c>
      <c r="I35" s="15" t="s">
        <v>10</v>
      </c>
    </row>
    <row r="36" spans="1:9" ht="98.25" customHeight="1">
      <c r="A36" s="18" t="s">
        <v>18</v>
      </c>
      <c r="B36" s="17" t="s">
        <v>53</v>
      </c>
      <c r="C36" s="14">
        <v>91.51</v>
      </c>
      <c r="D36" s="15" t="s">
        <v>8</v>
      </c>
      <c r="E36" s="14" t="s">
        <v>36</v>
      </c>
      <c r="F36" s="20">
        <v>337</v>
      </c>
      <c r="G36" s="15" t="s">
        <v>25</v>
      </c>
      <c r="H36" s="16">
        <f>C36*F36</f>
        <v>30838.870000000003</v>
      </c>
      <c r="I36" s="15" t="s">
        <v>10</v>
      </c>
    </row>
    <row r="37" spans="1:9" ht="24" customHeight="1" thickBot="1">
      <c r="A37" s="18" t="s">
        <v>23</v>
      </c>
      <c r="B37" s="17" t="s">
        <v>54</v>
      </c>
      <c r="C37" s="23">
        <v>185</v>
      </c>
      <c r="D37" s="24" t="s">
        <v>16</v>
      </c>
      <c r="E37" s="23" t="s">
        <v>36</v>
      </c>
      <c r="F37" s="25">
        <v>2283.9299999999998</v>
      </c>
      <c r="G37" s="24" t="s">
        <v>27</v>
      </c>
      <c r="H37" s="26">
        <f>C37*F37/100</f>
        <v>4225.2704999999996</v>
      </c>
      <c r="I37" s="24" t="s">
        <v>10</v>
      </c>
    </row>
    <row r="38" spans="1:9" ht="21" customHeight="1" thickBot="1">
      <c r="A38" s="4"/>
      <c r="B38" s="5"/>
      <c r="C38" s="53" t="s">
        <v>19</v>
      </c>
      <c r="D38" s="54"/>
      <c r="E38" s="54"/>
      <c r="F38" s="54"/>
      <c r="G38" s="55"/>
      <c r="H38" s="44">
        <f>SUM(H30:H37)</f>
        <v>149847.44450000001</v>
      </c>
      <c r="I38" s="45" t="s">
        <v>10</v>
      </c>
    </row>
    <row r="39" spans="1:9" ht="21" customHeight="1">
      <c r="A39" s="4"/>
      <c r="B39" s="5"/>
      <c r="C39" s="46"/>
      <c r="D39" s="46"/>
      <c r="E39" s="46"/>
      <c r="F39" s="46"/>
      <c r="G39" s="46"/>
      <c r="H39" s="8"/>
      <c r="I39" s="47"/>
    </row>
    <row r="40" spans="1:9" ht="21" customHeight="1">
      <c r="A40" s="18" t="s">
        <v>34</v>
      </c>
      <c r="B40" s="29" t="s">
        <v>55</v>
      </c>
      <c r="C40" s="30">
        <v>72.28</v>
      </c>
      <c r="D40" s="31" t="s">
        <v>56</v>
      </c>
      <c r="E40" s="30" t="s">
        <v>36</v>
      </c>
      <c r="F40" s="33">
        <v>650</v>
      </c>
      <c r="G40" s="34" t="s">
        <v>67</v>
      </c>
      <c r="H40" s="32">
        <f>C40*F40</f>
        <v>46982</v>
      </c>
      <c r="I40" s="31" t="s">
        <v>10</v>
      </c>
    </row>
    <row r="41" spans="1:9" ht="21" customHeight="1">
      <c r="A41" s="18" t="s">
        <v>35</v>
      </c>
      <c r="B41" s="29" t="s">
        <v>57</v>
      </c>
      <c r="C41" s="30">
        <v>5049</v>
      </c>
      <c r="D41" s="31" t="s">
        <v>32</v>
      </c>
      <c r="E41" s="30" t="s">
        <v>36</v>
      </c>
      <c r="F41" s="33">
        <v>6000</v>
      </c>
      <c r="G41" s="34" t="s">
        <v>39</v>
      </c>
      <c r="H41" s="32">
        <f>C41*F41/1000</f>
        <v>30294</v>
      </c>
      <c r="I41" s="31" t="s">
        <v>10</v>
      </c>
    </row>
    <row r="42" spans="1:9" ht="21" customHeight="1">
      <c r="A42" s="18" t="s">
        <v>42</v>
      </c>
      <c r="B42" s="29" t="s">
        <v>58</v>
      </c>
      <c r="C42" s="48">
        <v>5.67</v>
      </c>
      <c r="D42" s="31" t="s">
        <v>22</v>
      </c>
      <c r="E42" s="30" t="s">
        <v>36</v>
      </c>
      <c r="F42" s="33">
        <v>154500</v>
      </c>
      <c r="G42" s="34" t="s">
        <v>33</v>
      </c>
      <c r="H42" s="32">
        <f>C42/20*F42</f>
        <v>43800.749999999993</v>
      </c>
      <c r="I42" s="31" t="s">
        <v>10</v>
      </c>
    </row>
    <row r="43" spans="1:9" ht="21" customHeight="1">
      <c r="A43" s="18" t="s">
        <v>43</v>
      </c>
      <c r="B43" s="29" t="s">
        <v>68</v>
      </c>
      <c r="C43" s="30">
        <v>215.04</v>
      </c>
      <c r="D43" s="31" t="s">
        <v>8</v>
      </c>
      <c r="E43" s="30" t="s">
        <v>36</v>
      </c>
      <c r="F43" s="33">
        <v>1960</v>
      </c>
      <c r="G43" s="34" t="s">
        <v>38</v>
      </c>
      <c r="H43" s="32">
        <f>C43*F43/100</f>
        <v>4214.7839999999997</v>
      </c>
      <c r="I43" s="31" t="s">
        <v>10</v>
      </c>
    </row>
    <row r="44" spans="1:9" ht="21" customHeight="1">
      <c r="A44" s="18" t="s">
        <v>44</v>
      </c>
      <c r="B44" s="29" t="s">
        <v>61</v>
      </c>
      <c r="C44" s="30">
        <v>282.25</v>
      </c>
      <c r="D44" s="31" t="s">
        <v>8</v>
      </c>
      <c r="E44" s="30" t="s">
        <v>36</v>
      </c>
      <c r="F44" s="33">
        <v>736</v>
      </c>
      <c r="G44" s="34" t="s">
        <v>38</v>
      </c>
      <c r="H44" s="32">
        <f>C44*F44/100</f>
        <v>2077.36</v>
      </c>
      <c r="I44" s="31" t="s">
        <v>10</v>
      </c>
    </row>
    <row r="45" spans="1:9" ht="21" customHeight="1">
      <c r="A45" s="18" t="s">
        <v>45</v>
      </c>
      <c r="B45" s="29" t="s">
        <v>62</v>
      </c>
      <c r="C45" s="22">
        <v>158.85</v>
      </c>
      <c r="D45" s="21" t="s">
        <v>8</v>
      </c>
      <c r="E45" s="22" t="s">
        <v>36</v>
      </c>
      <c r="F45" s="35">
        <v>1725</v>
      </c>
      <c r="G45" s="36" t="s">
        <v>38</v>
      </c>
      <c r="H45" s="37">
        <f>C45*F45/100</f>
        <v>2740.1624999999999</v>
      </c>
      <c r="I45" s="21" t="s">
        <v>10</v>
      </c>
    </row>
    <row r="46" spans="1:9" ht="21" customHeight="1">
      <c r="A46" s="18" t="s">
        <v>60</v>
      </c>
      <c r="B46" s="29" t="s">
        <v>59</v>
      </c>
      <c r="C46" s="22"/>
      <c r="D46" s="21"/>
      <c r="E46" s="22"/>
      <c r="F46" s="35"/>
      <c r="G46" s="36"/>
      <c r="H46" s="37">
        <v>29419</v>
      </c>
      <c r="I46" s="21" t="s">
        <v>10</v>
      </c>
    </row>
    <row r="47" spans="1:9">
      <c r="A47" s="6"/>
      <c r="B47" s="38"/>
      <c r="C47" s="38"/>
      <c r="D47" s="38"/>
      <c r="E47" s="38"/>
      <c r="F47" s="38"/>
      <c r="G47" s="38"/>
      <c r="H47" s="8"/>
      <c r="I47" s="9"/>
    </row>
    <row r="48" spans="1:9" s="39" customFormat="1" ht="16.5" customHeight="1">
      <c r="A48" s="51" t="s">
        <v>46</v>
      </c>
      <c r="B48" s="51"/>
      <c r="C48" s="51"/>
      <c r="D48" s="51"/>
      <c r="E48" s="51"/>
      <c r="F48" s="51"/>
      <c r="G48" s="51"/>
      <c r="H48" s="51"/>
      <c r="I48" s="51"/>
    </row>
    <row r="49" spans="1:9" ht="18" customHeight="1">
      <c r="A49" s="10"/>
      <c r="B49" s="11"/>
    </row>
    <row r="50" spans="1:9" s="43" customFormat="1" ht="43.5" customHeight="1">
      <c r="A50" s="40"/>
      <c r="B50" s="41" t="s">
        <v>20</v>
      </c>
      <c r="C50" s="52" t="s">
        <v>21</v>
      </c>
      <c r="D50" s="52"/>
      <c r="E50" s="52"/>
      <c r="F50" s="52"/>
      <c r="G50" s="52"/>
      <c r="H50" s="52"/>
      <c r="I50" s="42"/>
    </row>
  </sheetData>
  <mergeCells count="18">
    <mergeCell ref="C14:G14"/>
    <mergeCell ref="A22:I22"/>
    <mergeCell ref="C24:H24"/>
    <mergeCell ref="A1:I1"/>
    <mergeCell ref="A2:I2"/>
    <mergeCell ref="A3:I3"/>
    <mergeCell ref="C4:D4"/>
    <mergeCell ref="E4:F4"/>
    <mergeCell ref="H4:I4"/>
    <mergeCell ref="A48:I48"/>
    <mergeCell ref="C50:H50"/>
    <mergeCell ref="C38:G38"/>
    <mergeCell ref="A25:I25"/>
    <mergeCell ref="A26:I26"/>
    <mergeCell ref="E28:F28"/>
    <mergeCell ref="A27:I27"/>
    <mergeCell ref="C28:D28"/>
    <mergeCell ref="H28:I28"/>
  </mergeCells>
  <pageMargins left="0.8" right="0.4" top="0.4" bottom="0.3" header="0.31496062992126" footer="0.31496062992126"/>
  <pageSetup scale="95" orientation="portrait" r:id="rId1"/>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2023-03-24T18:10:23Z</dcterms:modified>
</cp:coreProperties>
</file>